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<sst xmlns="http://schemas.openxmlformats.org/spreadsheetml/2006/main" count="5899" uniqueCount="680">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</sst>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12">
      <selection activeCell="E3" sqref="E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2017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17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407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7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667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668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S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41" sqref="W41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Год 2018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Год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8777.559</v>
      </c>
      <c r="G20" s="48">
        <f t="shared" si="0"/>
        <v>1293.3300000000002</v>
      </c>
      <c r="H20" s="48">
        <f t="shared" si="0"/>
        <v>1083.7610000000002</v>
      </c>
      <c r="I20" s="48">
        <f t="shared" si="0"/>
        <v>0</v>
      </c>
      <c r="J20" s="48">
        <f t="shared" si="0"/>
        <v>209.56900000000002</v>
      </c>
      <c r="K20" s="48">
        <f t="shared" si="0"/>
        <v>0</v>
      </c>
      <c r="L20" s="48">
        <f t="shared" si="0"/>
        <v>7484.228999999999</v>
      </c>
      <c r="M20" s="48">
        <f t="shared" si="0"/>
        <v>7034.299999999999</v>
      </c>
      <c r="N20" s="48">
        <f t="shared" si="0"/>
        <v>0</v>
      </c>
      <c r="O20" s="48">
        <f t="shared" si="0"/>
        <v>449.929</v>
      </c>
      <c r="P20" s="48">
        <f t="shared" si="0"/>
        <v>0</v>
      </c>
      <c r="Q20" s="48">
        <f>IF(G20=0,0,T20/G20)</f>
        <v>1.8798366821615515</v>
      </c>
      <c r="R20" s="48">
        <f>IF(L20=0,0,U20/L20)</f>
        <v>2.337901770460257</v>
      </c>
      <c r="S20" s="48">
        <f>SUM(S21:S24)</f>
        <v>19928.641405769995</v>
      </c>
      <c r="T20" s="48">
        <f>SUM(T21:T24)</f>
        <v>2431.2491761399997</v>
      </c>
      <c r="U20" s="48">
        <f>SUM(U21:U24)</f>
        <v>17497.392229629997</v>
      </c>
      <c r="V20" s="48">
        <f>SUM(V21:V24)</f>
        <v>0</v>
      </c>
      <c r="W20" s="131">
        <f>SUM(W21:W24)</f>
        <v>19928.641405769995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8669.17</v>
      </c>
      <c r="G22" s="48">
        <f>H22+I22+J22+K22</f>
        <v>1184.9410000000003</v>
      </c>
      <c r="H22" s="56">
        <v>1083.7610000000002</v>
      </c>
      <c r="I22" s="56">
        <v>0</v>
      </c>
      <c r="J22" s="56">
        <v>101.18</v>
      </c>
      <c r="K22" s="56">
        <v>0</v>
      </c>
      <c r="L22" s="48">
        <f>M22+N22+O22+P22</f>
        <v>7484.228999999999</v>
      </c>
      <c r="M22" s="56">
        <v>7034.299999999999</v>
      </c>
      <c r="N22" s="56">
        <v>0</v>
      </c>
      <c r="O22" s="56">
        <v>449.929</v>
      </c>
      <c r="P22" s="56">
        <v>0</v>
      </c>
      <c r="Q22" s="56">
        <v>2.26729</v>
      </c>
      <c r="R22" s="56">
        <v>2.27024</v>
      </c>
      <c r="S22" s="48">
        <f>T22+U22</f>
        <v>19704.159282939996</v>
      </c>
      <c r="T22" s="56">
        <v>2206.76705331</v>
      </c>
      <c r="U22" s="56">
        <v>17497.392229629997</v>
      </c>
      <c r="V22" s="56">
        <v>0</v>
      </c>
      <c r="W22" s="57">
        <f>S22-V22</f>
        <v>19704.159282939996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108.389</v>
      </c>
      <c r="G23" s="48">
        <f>H23+I23+J23+K23</f>
        <v>108.389</v>
      </c>
      <c r="H23" s="56">
        <v>0</v>
      </c>
      <c r="I23" s="56">
        <v>0</v>
      </c>
      <c r="J23" s="56">
        <v>108.389</v>
      </c>
      <c r="K23" s="56">
        <v>0</v>
      </c>
      <c r="L23" s="48">
        <f>M23+N23+O23+P23</f>
        <v>0</v>
      </c>
      <c r="M23" s="56">
        <v>0</v>
      </c>
      <c r="N23" s="56">
        <v>0</v>
      </c>
      <c r="O23" s="56">
        <v>0</v>
      </c>
      <c r="P23" s="56">
        <v>0</v>
      </c>
      <c r="Q23" s="56">
        <f>T23/J23</f>
        <v>2.071078456577697</v>
      </c>
      <c r="R23" s="56"/>
      <c r="S23" s="48">
        <f>T23+U23</f>
        <v>224.48212282999998</v>
      </c>
      <c r="T23" s="56">
        <v>224.48212282999998</v>
      </c>
      <c r="U23" s="56"/>
      <c r="V23" s="56"/>
      <c r="W23" s="57">
        <f>S23-V23</f>
        <v>224.48212282999998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2019-02-07T09:49:24Z</cp:lastPrinted>
  <dcterms:created xsi:type="dcterms:W3CDTF">2009-01-25T23:42:29Z</dcterms:created>
  <dcterms:modified xsi:type="dcterms:W3CDTF">2019-02-07T09:50:25Z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